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475" windowHeight="212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<sst xmlns="http://schemas.openxmlformats.org/spreadsheetml/2006/main" count="92" uniqueCount="44">
  <si>
    <t>p</t>
  </si>
  <si>
    <t>q</t>
  </si>
  <si>
    <t>r</t>
  </si>
  <si>
    <t>r1</t>
  </si>
  <si>
    <t>prob</t>
  </si>
  <si>
    <t>p1</t>
  </si>
  <si>
    <t>q1</t>
  </si>
  <si>
    <t>Si</t>
  </si>
  <si>
    <t>®</t>
  </si>
  <si>
    <t>code count</t>
  </si>
  <si>
    <t>in code</t>
  </si>
  <si>
    <t>out code</t>
  </si>
  <si>
    <t>left wire</t>
  </si>
  <si>
    <t>right wire</t>
  </si>
  <si>
    <t>k</t>
  </si>
  <si>
    <t>The diagram below is the learning machine in Sensible Machines whitepaper, pasted in from MS Word (who knows if it will render).</t>
  </si>
  <si>
    <t>Figure 4 shows an approach to obtaining lower energy, yet the approach cannot be applied to Boolean logic gates. Figure 4 is the simplest machine the authors have been able to devise to show the low energy limit for learning, but it is not intended to be complete or even to use suitable devices. The environment provides an input data stream to be learned that is 2n symbols wide, n=3 being illustrated. The symbols have values -1, 0, and 1. The machine has an n x n array of synapses, but the synapses are implemented as old-style magnetic cores that flip when exposed to a magnetic field above a threshold. The cores dissipate energy when they flip, but no energy otherwise. As the input stream flows downward, the values on the bottom row are translated into current in the blue wires. Let’s say a symbol value of 1 becomes a downward current, -1 an upward current, and 0 no current. The system would be engineered to flip magnetization at +/- 1.5 units of current flowing through each core. Thus, a core exposed to 1, 1 on the two lines will turn green indicating 1 and when exposed to -1, -1 the core will turn red indicating 0. Other combinations of symbols create a current below the threshold and there will be no state change. Say cores shown in white are uninitialized and in an arbitrary state.</t>
  </si>
  <si>
    <t>a</t>
  </si>
  <si>
    <t>b</t>
  </si>
  <si>
    <t>g</t>
  </si>
  <si>
    <t>d</t>
  </si>
  <si>
    <t>A</t>
  </si>
  <si>
    <t>I</t>
  </si>
  <si>
    <t>B1</t>
  </si>
  <si>
    <t>C1</t>
  </si>
  <si>
    <t>D1</t>
  </si>
  <si>
    <t>E1</t>
  </si>
  <si>
    <t>F2</t>
  </si>
  <si>
    <t>G1</t>
  </si>
  <si>
    <t>H1</t>
  </si>
  <si>
    <t>B2</t>
  </si>
  <si>
    <t>C2</t>
  </si>
  <si>
    <t>D2</t>
  </si>
  <si>
    <t>E2</t>
  </si>
  <si>
    <t>G2</t>
  </si>
  <si>
    <t>H2</t>
  </si>
  <si>
    <t>Si (k's)</t>
  </si>
  <si>
    <t>Sf (k's)</t>
  </si>
  <si>
    <t>State</t>
  </si>
  <si>
    <t>field dir.</t>
  </si>
  <si>
    <t>probability of a learning event:</t>
  </si>
  <si>
    <t>Si-Sf (k's)</t>
  </si>
  <si>
    <t>A. Landauer's paper figure 5</t>
  </si>
  <si>
    <t>B. Sensible Machines white paper figure 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</si>
</sst>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8"/>
      <name val="Arial"/>
      <family val="0"/>
    </font>
    <font>
      <sz val="12"/>
      <color indexed="8"/>
      <name val="Times New Roman"/>
      <family val="0"/>
    </font>
    <font>
      <sz val="12"/>
      <color indexed="17"/>
      <name val="Times New Roman"/>
      <family val="0"/>
    </font>
    <font>
      <sz val="12"/>
      <color indexed="10"/>
      <name val="Times New Roman"/>
      <family val="0"/>
    </font>
    <font>
      <u val="single"/>
      <sz val="10"/>
      <color indexed="12"/>
      <name val="Arial"/>
      <family val="0"/>
    </font>
    <font>
      <u val="single"/>
      <sz val="10"/>
      <color indexed="36"/>
      <name val="Arial"/>
      <family val="0"/>
    </font>
    <font>
      <b/>
      <sz val="11"/>
      <name val="Calibri"/>
      <family val="2"/>
    </font>
    <font>
      <sz val="11"/>
      <name val="Calibri"/>
      <family val="2"/>
    </font>
    <font>
      <sz val="11"/>
      <color indexed="9"/>
      <name val="Calibri"/>
      <family val="2"/>
    </font>
    <font>
      <sz val="11"/>
      <color indexed="9"/>
      <name val="Symbol"/>
      <family val="1"/>
    </font>
    <font>
      <b/>
      <sz val="11"/>
      <color indexed="10"/>
      <name val="Calibri"/>
      <family val="2"/>
    </font>
    <font>
      <sz val="11"/>
      <color indexed="17"/>
      <name val="Calibri"/>
      <family val="2"/>
    </font>
    <font>
      <b/>
      <sz val="11"/>
      <color indexed="17"/>
      <name val="Calibri"/>
      <family val="2"/>
    </font>
    <font>
      <sz val="11"/>
      <color indexed="53"/>
      <name val="Calibri"/>
      <family val="2"/>
    </font>
    <font>
      <sz val="11"/>
      <color indexed="20"/>
      <name val="Calibri"/>
      <family val="2"/>
    </font>
    <font>
      <sz val="11"/>
      <name val="Symbol"/>
      <family val="1"/>
    </font>
  </fonts>
  <fills count="3">
    <fill>
      <patternFill/>
    </fill>
    <fill>
      <patternFill patternType="gray125"/>
    </fill>
    <fill>
      <patternFill patternType="solid">
        <fgColor indexed="8"/>
        <bgColor indexed="64"/>
      </patternFill>
    </fill>
  </fills>
  <borders count="3">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7" fillId="0" borderId="0" xfId="0" applyFont="1" applyAlignment="1">
      <alignment/>
    </xf>
    <xf numFmtId="0" fontId="8" fillId="0" borderId="0" xfId="0" applyFont="1" applyAlignment="1">
      <alignment/>
    </xf>
    <xf numFmtId="0" fontId="14" fillId="0" borderId="1" xfId="0" applyFont="1" applyBorder="1" applyAlignment="1">
      <alignment/>
    </xf>
    <xf numFmtId="0" fontId="8" fillId="0" borderId="1" xfId="0" applyFont="1" applyBorder="1" applyAlignment="1">
      <alignment/>
    </xf>
    <xf numFmtId="0" fontId="9" fillId="2" borderId="1" xfId="0" applyFont="1" applyFill="1" applyBorder="1" applyAlignment="1">
      <alignment/>
    </xf>
    <xf numFmtId="0" fontId="10" fillId="2" borderId="1" xfId="0" applyFont="1" applyFill="1" applyBorder="1" applyAlignment="1">
      <alignment/>
    </xf>
    <xf numFmtId="0" fontId="16" fillId="0" borderId="1" xfId="0" applyFont="1" applyBorder="1" applyAlignment="1">
      <alignment/>
    </xf>
    <xf numFmtId="0" fontId="15" fillId="0" borderId="1" xfId="0" applyFont="1" applyBorder="1" applyAlignment="1">
      <alignment/>
    </xf>
    <xf numFmtId="0" fontId="11" fillId="0" borderId="1" xfId="0" applyFont="1" applyBorder="1" applyAlignment="1">
      <alignment/>
    </xf>
    <xf numFmtId="0" fontId="11" fillId="0" borderId="2" xfId="0" applyFont="1" applyBorder="1" applyAlignment="1">
      <alignment/>
    </xf>
    <xf numFmtId="0" fontId="12" fillId="0" borderId="1" xfId="0" applyFont="1" applyBorder="1" applyAlignment="1">
      <alignment/>
    </xf>
    <xf numFmtId="0" fontId="13" fillId="0" borderId="1" xfId="0" applyFont="1" applyBorder="1" applyAlignment="1">
      <alignment/>
    </xf>
    <xf numFmtId="0" fontId="8" fillId="0" borderId="1" xfId="0" applyFont="1" applyBorder="1" applyAlignment="1">
      <alignment vertical="top" wrapText="1"/>
    </xf>
    <xf numFmtId="0" fontId="8" fillId="0" borderId="1" xfId="0" applyFont="1" applyBorder="1" applyAlignment="1">
      <alignment vertical="top"/>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36</xdr:row>
      <xdr:rowOff>76200</xdr:rowOff>
    </xdr:from>
    <xdr:to>
      <xdr:col>7</xdr:col>
      <xdr:colOff>333375</xdr:colOff>
      <xdr:row>50</xdr:row>
      <xdr:rowOff>104775</xdr:rowOff>
    </xdr:to>
    <xdr:grpSp>
      <xdr:nvGrpSpPr>
        <xdr:cNvPr id="1" name="Group 1"/>
        <xdr:cNvGrpSpPr>
          <a:grpSpLocks/>
        </xdr:cNvGrpSpPr>
      </xdr:nvGrpSpPr>
      <xdr:grpSpPr>
        <a:xfrm>
          <a:off x="219075" y="7115175"/>
          <a:ext cx="2781300" cy="2295525"/>
          <a:chOff x="2358" y="8451"/>
          <a:chExt cx="7270" cy="3607"/>
        </a:xfrm>
        <a:solidFill>
          <a:srgbClr val="FFFFFF"/>
        </a:solidFill>
      </xdr:grpSpPr>
      <xdr:sp>
        <xdr:nvSpPr>
          <xdr:cNvPr id="26" name="AutoShape 26"/>
          <xdr:cNvSpPr>
            <a:spLocks/>
          </xdr:cNvSpPr>
        </xdr:nvSpPr>
        <xdr:spPr>
          <a:xfrm flipV="1">
            <a:off x="2358" y="8451"/>
            <a:ext cx="3366" cy="2110"/>
          </a:xfrm>
          <a:prstGeom prst="flowChartDocumen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9" name="Group 29"/>
          <xdr:cNvGrpSpPr>
            <a:grpSpLocks/>
          </xdr:cNvGrpSpPr>
        </xdr:nvGrpSpPr>
        <xdr:grpSpPr>
          <a:xfrm>
            <a:off x="2732" y="10561"/>
            <a:ext cx="2617" cy="1496"/>
            <a:chOff x="2732" y="10561"/>
            <a:chExt cx="2618" cy="1496"/>
          </a:xfrm>
          <a:solidFill>
            <a:srgbClr val="FFFFFF"/>
          </a:solidFill>
        </xdr:grpSpPr>
        <xdr:sp>
          <xdr:nvSpPr>
            <xdr:cNvPr id="30" name="AutoShape 30"/>
            <xdr:cNvSpPr>
              <a:spLocks/>
            </xdr:cNvSpPr>
          </xdr:nvSpPr>
          <xdr:spPr>
            <a:xfrm flipH="1">
              <a:off x="3293" y="10561"/>
              <a:ext cx="935" cy="93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1"/>
            <xdr:cNvSpPr>
              <a:spLocks/>
            </xdr:cNvSpPr>
          </xdr:nvSpPr>
          <xdr:spPr>
            <a:xfrm>
              <a:off x="3854" y="10561"/>
              <a:ext cx="935" cy="93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2"/>
            <xdr:cNvSpPr>
              <a:spLocks/>
            </xdr:cNvSpPr>
          </xdr:nvSpPr>
          <xdr:spPr>
            <a:xfrm>
              <a:off x="3293" y="10561"/>
              <a:ext cx="1122" cy="1122"/>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3"/>
            <xdr:cNvSpPr>
              <a:spLocks/>
            </xdr:cNvSpPr>
          </xdr:nvSpPr>
          <xdr:spPr>
            <a:xfrm>
              <a:off x="2732" y="10561"/>
              <a:ext cx="1496" cy="1496"/>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4"/>
            <xdr:cNvSpPr>
              <a:spLocks/>
            </xdr:cNvSpPr>
          </xdr:nvSpPr>
          <xdr:spPr>
            <a:xfrm flipH="1">
              <a:off x="3667" y="10561"/>
              <a:ext cx="1122" cy="1122"/>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35"/>
            <xdr:cNvSpPr>
              <a:spLocks/>
            </xdr:cNvSpPr>
          </xdr:nvSpPr>
          <xdr:spPr>
            <a:xfrm flipH="1">
              <a:off x="3854" y="10561"/>
              <a:ext cx="1496" cy="1496"/>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6" name="Group 36"/>
            <xdr:cNvGrpSpPr>
              <a:grpSpLocks/>
            </xdr:cNvGrpSpPr>
          </xdr:nvGrpSpPr>
          <xdr:grpSpPr>
            <a:xfrm>
              <a:off x="3293" y="10622"/>
              <a:ext cx="1496" cy="1375"/>
              <a:chOff x="3497" y="4493"/>
              <a:chExt cx="1496" cy="1375"/>
            </a:xfrm>
            <a:solidFill>
              <a:srgbClr val="FFFFFF"/>
            </a:solidFill>
          </xdr:grpSpPr>
          <xdr:sp>
            <xdr:nvSpPr>
              <xdr:cNvPr id="37" name="AutoShape 37"/>
              <xdr:cNvSpPr>
                <a:spLocks/>
              </xdr:cNvSpPr>
            </xdr:nvSpPr>
            <xdr:spPr>
              <a:xfrm>
                <a:off x="4058" y="4493"/>
                <a:ext cx="374" cy="253"/>
              </a:xfrm>
              <a:prstGeom prst="donu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38"/>
              <xdr:cNvSpPr>
                <a:spLocks/>
              </xdr:cNvSpPr>
            </xdr:nvSpPr>
            <xdr:spPr>
              <a:xfrm>
                <a:off x="3497" y="5054"/>
                <a:ext cx="374" cy="253"/>
              </a:xfrm>
              <a:prstGeom prst="donu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39"/>
              <xdr:cNvSpPr>
                <a:spLocks/>
              </xdr:cNvSpPr>
            </xdr:nvSpPr>
            <xdr:spPr>
              <a:xfrm>
                <a:off x="4058" y="5615"/>
                <a:ext cx="374" cy="253"/>
              </a:xfrm>
              <a:prstGeom prst="donu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0"/>
              <xdr:cNvSpPr>
                <a:spLocks/>
              </xdr:cNvSpPr>
            </xdr:nvSpPr>
            <xdr:spPr>
              <a:xfrm>
                <a:off x="4619" y="5054"/>
                <a:ext cx="374" cy="253"/>
              </a:xfrm>
              <a:prstGeom prst="donu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41"/>
              <xdr:cNvSpPr>
                <a:spLocks/>
              </xdr:cNvSpPr>
            </xdr:nvSpPr>
            <xdr:spPr>
              <a:xfrm>
                <a:off x="4339" y="4774"/>
                <a:ext cx="374" cy="253"/>
              </a:xfrm>
              <a:prstGeom prst="donut">
                <a:avLst/>
              </a:prstGeom>
              <a:solidFill>
                <a:srgbClr val="008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42"/>
              <xdr:cNvSpPr>
                <a:spLocks/>
              </xdr:cNvSpPr>
            </xdr:nvSpPr>
            <xdr:spPr>
              <a:xfrm>
                <a:off x="3778" y="5335"/>
                <a:ext cx="374" cy="253"/>
              </a:xfrm>
              <a:prstGeom prst="donut">
                <a:avLst/>
              </a:prstGeom>
              <a:solidFill>
                <a:srgbClr val="008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3"/>
              <xdr:cNvSpPr>
                <a:spLocks/>
              </xdr:cNvSpPr>
            </xdr:nvSpPr>
            <xdr:spPr>
              <a:xfrm>
                <a:off x="4339" y="5335"/>
                <a:ext cx="374" cy="253"/>
              </a:xfrm>
              <a:prstGeom prst="donu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44"/>
              <xdr:cNvSpPr>
                <a:spLocks/>
              </xdr:cNvSpPr>
            </xdr:nvSpPr>
            <xdr:spPr>
              <a:xfrm>
                <a:off x="4058" y="5054"/>
                <a:ext cx="374" cy="253"/>
              </a:xfrm>
              <a:prstGeom prst="donu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45"/>
              <xdr:cNvSpPr>
                <a:spLocks/>
              </xdr:cNvSpPr>
            </xdr:nvSpPr>
            <xdr:spPr>
              <a:xfrm>
                <a:off x="3778" y="4774"/>
                <a:ext cx="374" cy="253"/>
              </a:xfrm>
              <a:prstGeom prst="donu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46" name="AutoShape 46"/>
            <xdr:cNvSpPr>
              <a:spLocks/>
            </xdr:cNvSpPr>
          </xdr:nvSpPr>
          <xdr:spPr>
            <a:xfrm>
              <a:off x="3480" y="11309"/>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47"/>
            <xdr:cNvSpPr>
              <a:spLocks/>
            </xdr:cNvSpPr>
          </xdr:nvSpPr>
          <xdr:spPr>
            <a:xfrm>
              <a:off x="4041" y="11870"/>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AutoShape 48"/>
            <xdr:cNvSpPr>
              <a:spLocks/>
            </xdr:cNvSpPr>
          </xdr:nvSpPr>
          <xdr:spPr>
            <a:xfrm>
              <a:off x="4041" y="10748"/>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AutoShape 49"/>
            <xdr:cNvSpPr>
              <a:spLocks/>
            </xdr:cNvSpPr>
          </xdr:nvSpPr>
          <xdr:spPr>
            <a:xfrm>
              <a:off x="4602" y="11309"/>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50"/>
            <xdr:cNvSpPr>
              <a:spLocks/>
            </xdr:cNvSpPr>
          </xdr:nvSpPr>
          <xdr:spPr>
            <a:xfrm>
              <a:off x="4041" y="11309"/>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AutoShape 51"/>
            <xdr:cNvSpPr>
              <a:spLocks/>
            </xdr:cNvSpPr>
          </xdr:nvSpPr>
          <xdr:spPr>
            <a:xfrm>
              <a:off x="4323" y="11031"/>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AutoShape 52"/>
            <xdr:cNvSpPr>
              <a:spLocks/>
            </xdr:cNvSpPr>
          </xdr:nvSpPr>
          <xdr:spPr>
            <a:xfrm>
              <a:off x="4323" y="11592"/>
              <a:ext cx="186" cy="186"/>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AutoShape 53"/>
            <xdr:cNvSpPr>
              <a:spLocks/>
            </xdr:cNvSpPr>
          </xdr:nvSpPr>
          <xdr:spPr>
            <a:xfrm>
              <a:off x="3762" y="11592"/>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54"/>
            <xdr:cNvSpPr>
              <a:spLocks/>
            </xdr:cNvSpPr>
          </xdr:nvSpPr>
          <xdr:spPr>
            <a:xfrm>
              <a:off x="3762" y="11031"/>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55"/>
            <xdr:cNvSpPr>
              <a:spLocks/>
            </xdr:cNvSpPr>
          </xdr:nvSpPr>
          <xdr:spPr>
            <a:xfrm flipH="1">
              <a:off x="4182" y="11043"/>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56"/>
            <xdr:cNvSpPr>
              <a:spLocks/>
            </xdr:cNvSpPr>
          </xdr:nvSpPr>
          <xdr:spPr>
            <a:xfrm flipH="1">
              <a:off x="4182" y="11604"/>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7" name="AutoShape 57"/>
            <xdr:cNvSpPr>
              <a:spLocks/>
            </xdr:cNvSpPr>
          </xdr:nvSpPr>
          <xdr:spPr>
            <a:xfrm flipH="1">
              <a:off x="3574" y="11604"/>
              <a:ext cx="172" cy="172"/>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AutoShape 58"/>
            <xdr:cNvSpPr>
              <a:spLocks/>
            </xdr:cNvSpPr>
          </xdr:nvSpPr>
          <xdr:spPr>
            <a:xfrm flipH="1">
              <a:off x="3621" y="11043"/>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AutoShape 59"/>
            <xdr:cNvSpPr>
              <a:spLocks/>
            </xdr:cNvSpPr>
          </xdr:nvSpPr>
          <xdr:spPr>
            <a:xfrm flipH="1">
              <a:off x="3355" y="11309"/>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AutoShape 60"/>
            <xdr:cNvSpPr>
              <a:spLocks/>
            </xdr:cNvSpPr>
          </xdr:nvSpPr>
          <xdr:spPr>
            <a:xfrm flipH="1">
              <a:off x="3916" y="11870"/>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AutoShape 61"/>
            <xdr:cNvSpPr>
              <a:spLocks/>
            </xdr:cNvSpPr>
          </xdr:nvSpPr>
          <xdr:spPr>
            <a:xfrm flipH="1">
              <a:off x="3916" y="10748"/>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AutoShape 62"/>
            <xdr:cNvSpPr>
              <a:spLocks/>
            </xdr:cNvSpPr>
          </xdr:nvSpPr>
          <xdr:spPr>
            <a:xfrm flipH="1">
              <a:off x="4477" y="11309"/>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3" name="AutoShape 63"/>
            <xdr:cNvSpPr>
              <a:spLocks/>
            </xdr:cNvSpPr>
          </xdr:nvSpPr>
          <xdr:spPr>
            <a:xfrm flipH="1">
              <a:off x="3916" y="11309"/>
              <a:ext cx="125" cy="1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5" name="AutoShape 65"/>
          <xdr:cNvSpPr>
            <a:spLocks/>
          </xdr:cNvSpPr>
        </xdr:nvSpPr>
        <xdr:spPr>
          <a:xfrm flipH="1">
            <a:off x="4603" y="11599"/>
            <a:ext cx="44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tabSelected="1" workbookViewId="0" topLeftCell="A1">
      <selection activeCell="O35" sqref="A1:O35"/>
    </sheetView>
  </sheetViews>
  <sheetFormatPr defaultColWidth="9.140625" defaultRowHeight="12.75"/>
  <cols>
    <col min="1" max="1" width="10.00390625" style="0" bestFit="1" customWidth="1"/>
    <col min="2" max="8" width="5.00390625" style="0" customWidth="1"/>
    <col min="9" max="10" width="0" style="0" hidden="1" customWidth="1"/>
    <col min="12" max="12" width="0" style="0" hidden="1" customWidth="1"/>
    <col min="14" max="14" width="0" style="0" hidden="1" customWidth="1"/>
  </cols>
  <sheetData>
    <row r="1" spans="1:15" ht="15">
      <c r="A1" s="1" t="s">
        <v>42</v>
      </c>
      <c r="B1" s="2"/>
      <c r="C1" s="2"/>
      <c r="D1" s="2"/>
      <c r="E1" s="2"/>
      <c r="F1" s="2"/>
      <c r="G1" s="2"/>
      <c r="H1" s="2"/>
      <c r="I1" s="2"/>
      <c r="J1" s="2"/>
      <c r="K1" s="2"/>
      <c r="L1" s="2"/>
      <c r="M1" s="2"/>
      <c r="N1" s="2"/>
      <c r="O1" s="2"/>
    </row>
    <row r="2" spans="1:15" ht="15">
      <c r="A2" s="3" t="s">
        <v>4</v>
      </c>
      <c r="B2" s="4" t="s">
        <v>0</v>
      </c>
      <c r="C2" s="4" t="s">
        <v>1</v>
      </c>
      <c r="D2" s="4" t="s">
        <v>2</v>
      </c>
      <c r="E2" s="4"/>
      <c r="F2" s="4" t="s">
        <v>5</v>
      </c>
      <c r="G2" s="4" t="s">
        <v>6</v>
      </c>
      <c r="H2" s="4" t="s">
        <v>3</v>
      </c>
      <c r="I2" s="4" t="s">
        <v>10</v>
      </c>
      <c r="J2" s="4" t="s">
        <v>9</v>
      </c>
      <c r="K2" s="4" t="s">
        <v>36</v>
      </c>
      <c r="L2" s="4" t="s">
        <v>11</v>
      </c>
      <c r="M2" s="4" t="s">
        <v>38</v>
      </c>
      <c r="N2" s="4" t="s">
        <v>9</v>
      </c>
      <c r="O2" s="4" t="s">
        <v>37</v>
      </c>
    </row>
    <row r="3" spans="1:15" ht="15">
      <c r="A3" s="3">
        <v>0.125</v>
      </c>
      <c r="B3" s="5">
        <v>1</v>
      </c>
      <c r="C3" s="5">
        <v>1</v>
      </c>
      <c r="D3" s="5">
        <v>1</v>
      </c>
      <c r="E3" s="6" t="s">
        <v>8</v>
      </c>
      <c r="F3" s="5">
        <v>1</v>
      </c>
      <c r="G3" s="5">
        <v>1</v>
      </c>
      <c r="H3" s="5">
        <v>1</v>
      </c>
      <c r="I3" s="4">
        <f>4*B3+2*C3+D3</f>
        <v>7</v>
      </c>
      <c r="J3" s="4">
        <v>1</v>
      </c>
      <c r="K3" s="4">
        <f>-A3*LN(A3)</f>
        <v>0.25993019270997947</v>
      </c>
      <c r="L3" s="4">
        <f aca="true" t="shared" si="0" ref="L3:L10">4*F3+2*G3+H3</f>
        <v>7</v>
      </c>
      <c r="M3" s="7" t="s">
        <v>17</v>
      </c>
      <c r="N3" s="4">
        <v>1</v>
      </c>
      <c r="O3" s="8">
        <f>-A3*N3*LN(A3*N3)</f>
        <v>0.25993019270997947</v>
      </c>
    </row>
    <row r="4" spans="1:15" ht="15">
      <c r="A4" s="3">
        <v>0.125</v>
      </c>
      <c r="B4" s="5">
        <v>1</v>
      </c>
      <c r="C4" s="5">
        <v>1</v>
      </c>
      <c r="D4" s="5">
        <v>0</v>
      </c>
      <c r="E4" s="6" t="s">
        <v>8</v>
      </c>
      <c r="F4" s="5">
        <v>0</v>
      </c>
      <c r="G4" s="5">
        <v>0</v>
      </c>
      <c r="H4" s="5">
        <v>1</v>
      </c>
      <c r="I4" s="4">
        <f aca="true" t="shared" si="1" ref="I4:I10">4*B4+2*C4+D4</f>
        <v>6</v>
      </c>
      <c r="J4" s="4">
        <v>1</v>
      </c>
      <c r="K4" s="4">
        <f aca="true" t="shared" si="2" ref="K4:K10">-A4*LN(A4)</f>
        <v>0.25993019270997947</v>
      </c>
      <c r="L4" s="4">
        <f t="shared" si="0"/>
        <v>1</v>
      </c>
      <c r="M4" s="7" t="s">
        <v>18</v>
      </c>
      <c r="N4" s="4">
        <v>1</v>
      </c>
      <c r="O4" s="8">
        <f>-A4*N4*LN(A4*N4)</f>
        <v>0.25993019270997947</v>
      </c>
    </row>
    <row r="5" spans="1:15" ht="15">
      <c r="A5" s="3">
        <v>0.125</v>
      </c>
      <c r="B5" s="5">
        <v>1</v>
      </c>
      <c r="C5" s="5">
        <v>0</v>
      </c>
      <c r="D5" s="5">
        <v>1</v>
      </c>
      <c r="E5" s="6" t="s">
        <v>8</v>
      </c>
      <c r="F5" s="5">
        <v>1</v>
      </c>
      <c r="G5" s="5">
        <v>1</v>
      </c>
      <c r="H5" s="5">
        <v>0</v>
      </c>
      <c r="I5" s="4">
        <f t="shared" si="1"/>
        <v>5</v>
      </c>
      <c r="J5" s="4">
        <v>1</v>
      </c>
      <c r="K5" s="4">
        <f t="shared" si="2"/>
        <v>0.25993019270997947</v>
      </c>
      <c r="L5" s="4">
        <f t="shared" si="0"/>
        <v>6</v>
      </c>
      <c r="M5" s="7" t="s">
        <v>19</v>
      </c>
      <c r="N5" s="4">
        <v>3</v>
      </c>
      <c r="O5" s="8">
        <f>-A5*N5*LN(A5*N5)</f>
        <v>0.3678109698793973</v>
      </c>
    </row>
    <row r="6" spans="1:15" ht="15">
      <c r="A6" s="3">
        <v>0.125</v>
      </c>
      <c r="B6" s="5">
        <v>1</v>
      </c>
      <c r="C6" s="5">
        <v>0</v>
      </c>
      <c r="D6" s="5">
        <v>0</v>
      </c>
      <c r="E6" s="6" t="s">
        <v>8</v>
      </c>
      <c r="F6" s="5">
        <v>0</v>
      </c>
      <c r="G6" s="5">
        <v>0</v>
      </c>
      <c r="H6" s="5">
        <v>0</v>
      </c>
      <c r="I6" s="4">
        <f t="shared" si="1"/>
        <v>4</v>
      </c>
      <c r="J6" s="4">
        <v>1</v>
      </c>
      <c r="K6" s="4">
        <f t="shared" si="2"/>
        <v>0.25993019270997947</v>
      </c>
      <c r="L6" s="4">
        <f t="shared" si="0"/>
        <v>0</v>
      </c>
      <c r="M6" s="7" t="s">
        <v>20</v>
      </c>
      <c r="N6" s="4">
        <v>3</v>
      </c>
      <c r="O6" s="8">
        <f>-A6*N6*LN(A6*N6)</f>
        <v>0.3678109698793973</v>
      </c>
    </row>
    <row r="7" spans="1:15" ht="15">
      <c r="A7" s="3">
        <v>0.125</v>
      </c>
      <c r="B7" s="5">
        <v>0</v>
      </c>
      <c r="C7" s="5">
        <v>1</v>
      </c>
      <c r="D7" s="5">
        <v>1</v>
      </c>
      <c r="E7" s="6" t="s">
        <v>8</v>
      </c>
      <c r="F7" s="5">
        <v>1</v>
      </c>
      <c r="G7" s="5">
        <v>1</v>
      </c>
      <c r="H7" s="5">
        <v>0</v>
      </c>
      <c r="I7" s="4">
        <f t="shared" si="1"/>
        <v>3</v>
      </c>
      <c r="J7" s="4">
        <v>1</v>
      </c>
      <c r="K7" s="4">
        <f t="shared" si="2"/>
        <v>0.25993019270997947</v>
      </c>
      <c r="L7" s="4">
        <f t="shared" si="0"/>
        <v>6</v>
      </c>
      <c r="M7" s="7" t="s">
        <v>19</v>
      </c>
      <c r="N7" s="4">
        <v>0</v>
      </c>
      <c r="O7" s="4">
        <v>0</v>
      </c>
    </row>
    <row r="8" spans="1:15" ht="15">
      <c r="A8" s="3">
        <v>0.125</v>
      </c>
      <c r="B8" s="5">
        <v>0</v>
      </c>
      <c r="C8" s="5">
        <v>1</v>
      </c>
      <c r="D8" s="5">
        <v>0</v>
      </c>
      <c r="E8" s="6" t="s">
        <v>8</v>
      </c>
      <c r="F8" s="5">
        <v>0</v>
      </c>
      <c r="G8" s="5">
        <v>0</v>
      </c>
      <c r="H8" s="5">
        <v>0</v>
      </c>
      <c r="I8" s="4">
        <f t="shared" si="1"/>
        <v>2</v>
      </c>
      <c r="J8" s="4">
        <v>1</v>
      </c>
      <c r="K8" s="4">
        <f t="shared" si="2"/>
        <v>0.25993019270997947</v>
      </c>
      <c r="L8" s="4">
        <f t="shared" si="0"/>
        <v>0</v>
      </c>
      <c r="M8" s="7" t="s">
        <v>20</v>
      </c>
      <c r="N8" s="4">
        <v>0</v>
      </c>
      <c r="O8" s="4">
        <v>0</v>
      </c>
    </row>
    <row r="9" spans="1:15" ht="15">
      <c r="A9" s="3">
        <v>0.125</v>
      </c>
      <c r="B9" s="5">
        <v>0</v>
      </c>
      <c r="C9" s="5">
        <v>0</v>
      </c>
      <c r="D9" s="5">
        <v>1</v>
      </c>
      <c r="E9" s="6" t="s">
        <v>8</v>
      </c>
      <c r="F9" s="5">
        <v>1</v>
      </c>
      <c r="G9" s="5">
        <v>1</v>
      </c>
      <c r="H9" s="5">
        <v>0</v>
      </c>
      <c r="I9" s="4">
        <f t="shared" si="1"/>
        <v>1</v>
      </c>
      <c r="J9" s="4">
        <v>1</v>
      </c>
      <c r="K9" s="4">
        <f t="shared" si="2"/>
        <v>0.25993019270997947</v>
      </c>
      <c r="L9" s="4">
        <f t="shared" si="0"/>
        <v>6</v>
      </c>
      <c r="M9" s="7" t="s">
        <v>19</v>
      </c>
      <c r="N9" s="4">
        <v>0</v>
      </c>
      <c r="O9" s="4">
        <v>0</v>
      </c>
    </row>
    <row r="10" spans="1:15" ht="15">
      <c r="A10" s="3">
        <v>0.125</v>
      </c>
      <c r="B10" s="5">
        <v>0</v>
      </c>
      <c r="C10" s="5">
        <v>0</v>
      </c>
      <c r="D10" s="5">
        <v>0</v>
      </c>
      <c r="E10" s="6" t="s">
        <v>8</v>
      </c>
      <c r="F10" s="5">
        <v>0</v>
      </c>
      <c r="G10" s="5">
        <v>0</v>
      </c>
      <c r="H10" s="5">
        <v>0</v>
      </c>
      <c r="I10" s="4">
        <f t="shared" si="1"/>
        <v>0</v>
      </c>
      <c r="J10" s="4">
        <v>1</v>
      </c>
      <c r="K10" s="4">
        <f t="shared" si="2"/>
        <v>0.25993019270997947</v>
      </c>
      <c r="L10" s="4">
        <f t="shared" si="0"/>
        <v>0</v>
      </c>
      <c r="M10" s="7" t="s">
        <v>20</v>
      </c>
      <c r="N10" s="4">
        <v>0</v>
      </c>
      <c r="O10" s="4">
        <v>0</v>
      </c>
    </row>
    <row r="11" spans="1:15" ht="15">
      <c r="A11" s="2"/>
      <c r="B11" s="2"/>
      <c r="C11" s="2"/>
      <c r="D11" s="2"/>
      <c r="E11" s="2"/>
      <c r="F11" s="2"/>
      <c r="G11" s="2"/>
      <c r="H11" s="2"/>
      <c r="I11" s="2"/>
      <c r="J11" s="2" t="s">
        <v>7</v>
      </c>
      <c r="K11" s="4">
        <f>SUM(K3:K10)</f>
        <v>2.0794415416798357</v>
      </c>
      <c r="L11" s="2" t="s">
        <v>14</v>
      </c>
      <c r="M11" s="4" t="s">
        <v>37</v>
      </c>
      <c r="N11" s="4"/>
      <c r="O11" s="4">
        <f>SUM(O3:O10)</f>
        <v>1.2554823251787535</v>
      </c>
    </row>
    <row r="12" spans="1:15" ht="15">
      <c r="A12" s="1" t="s">
        <v>43</v>
      </c>
      <c r="B12" s="2"/>
      <c r="C12" s="2"/>
      <c r="D12" s="2"/>
      <c r="E12" s="2"/>
      <c r="F12" s="2"/>
      <c r="G12" s="2"/>
      <c r="H12" s="2"/>
      <c r="I12" s="2"/>
      <c r="J12" s="2"/>
      <c r="K12" s="2"/>
      <c r="L12" s="2"/>
      <c r="M12" s="10" t="s">
        <v>41</v>
      </c>
      <c r="N12" s="10"/>
      <c r="O12" s="10">
        <f>K11-O11</f>
        <v>0.8239592165010823</v>
      </c>
    </row>
    <row r="13" spans="1:15" ht="15">
      <c r="A13" s="11" t="s">
        <v>40</v>
      </c>
      <c r="B13" s="4"/>
      <c r="C13" s="4"/>
      <c r="D13" s="4"/>
      <c r="E13" s="4"/>
      <c r="F13" s="4"/>
      <c r="G13" s="4"/>
      <c r="H13" s="4"/>
      <c r="I13" s="4"/>
      <c r="J13" s="4"/>
      <c r="K13" s="4"/>
      <c r="L13" s="4"/>
      <c r="M13" s="4"/>
      <c r="N13" s="4"/>
      <c r="O13" s="4"/>
    </row>
    <row r="14" spans="1:15" ht="15">
      <c r="A14" s="12">
        <v>0.001</v>
      </c>
      <c r="B14" s="4"/>
      <c r="C14" s="4"/>
      <c r="D14" s="4"/>
      <c r="E14" s="4"/>
      <c r="F14" s="4"/>
      <c r="G14" s="4"/>
      <c r="H14" s="4"/>
      <c r="I14" s="4"/>
      <c r="J14" s="4"/>
      <c r="K14" s="4"/>
      <c r="L14" s="4"/>
      <c r="M14" s="4"/>
      <c r="N14" s="4"/>
      <c r="O14" s="4"/>
    </row>
    <row r="15" spans="1:15" ht="31.5" customHeight="1">
      <c r="A15" s="4"/>
      <c r="B15" s="13" t="s">
        <v>12</v>
      </c>
      <c r="C15" s="13" t="s">
        <v>13</v>
      </c>
      <c r="D15" s="13" t="s">
        <v>39</v>
      </c>
      <c r="E15" s="13"/>
      <c r="F15" s="13" t="s">
        <v>12</v>
      </c>
      <c r="G15" s="13" t="s">
        <v>13</v>
      </c>
      <c r="H15" s="13" t="s">
        <v>39</v>
      </c>
      <c r="I15" s="14" t="s">
        <v>10</v>
      </c>
      <c r="J15" s="14" t="s">
        <v>9</v>
      </c>
      <c r="K15" s="14" t="s">
        <v>36</v>
      </c>
      <c r="L15" s="14" t="s">
        <v>11</v>
      </c>
      <c r="M15" s="14" t="s">
        <v>38</v>
      </c>
      <c r="N15" s="14" t="s">
        <v>9</v>
      </c>
      <c r="O15" s="14" t="s">
        <v>37</v>
      </c>
    </row>
    <row r="16" spans="1:15" ht="15">
      <c r="A16" s="3">
        <f aca="true" t="shared" si="3" ref="A16:A23">(1-A$14)/16</f>
        <v>0.0624375</v>
      </c>
      <c r="B16" s="5">
        <v>-1</v>
      </c>
      <c r="C16" s="5">
        <v>-1</v>
      </c>
      <c r="D16" s="5">
        <v>-1</v>
      </c>
      <c r="E16" s="6" t="s">
        <v>8</v>
      </c>
      <c r="F16" s="5">
        <v>-1</v>
      </c>
      <c r="G16" s="5">
        <v>-1</v>
      </c>
      <c r="H16" s="5">
        <v>-1</v>
      </c>
      <c r="I16" s="4">
        <f>6*(B16+1)+2*(C16+1)+(D16+1)/2</f>
        <v>0</v>
      </c>
      <c r="J16" s="4">
        <v>1</v>
      </c>
      <c r="K16" s="4">
        <f>-A16*LN(A16)</f>
        <v>0.17317597708442448</v>
      </c>
      <c r="L16" s="4">
        <f aca="true" t="shared" si="4" ref="L16:L33">6*(F16+1)+2*(G16+1)+(H16+1)/2</f>
        <v>0</v>
      </c>
      <c r="M16" s="4" t="s">
        <v>21</v>
      </c>
      <c r="N16" s="4">
        <v>0</v>
      </c>
      <c r="O16" s="4">
        <v>0</v>
      </c>
    </row>
    <row r="17" spans="1:15" ht="15">
      <c r="A17" s="3">
        <f t="shared" si="3"/>
        <v>0.0624375</v>
      </c>
      <c r="B17" s="5">
        <v>-1</v>
      </c>
      <c r="C17" s="5">
        <v>0</v>
      </c>
      <c r="D17" s="5">
        <v>-1</v>
      </c>
      <c r="E17" s="6" t="s">
        <v>8</v>
      </c>
      <c r="F17" s="5">
        <v>-1</v>
      </c>
      <c r="G17" s="5">
        <v>0</v>
      </c>
      <c r="H17" s="5">
        <v>-1</v>
      </c>
      <c r="I17" s="4">
        <f aca="true" t="shared" si="5" ref="I17:I33">6*(B17+1)+2*(C17+1)+(D17+1)/2</f>
        <v>2</v>
      </c>
      <c r="J17" s="4">
        <v>1</v>
      </c>
      <c r="K17" s="4">
        <f aca="true" t="shared" si="6" ref="K17:K33">-A17*LN(A17)</f>
        <v>0.17317597708442448</v>
      </c>
      <c r="L17" s="4">
        <f t="shared" si="4"/>
        <v>2</v>
      </c>
      <c r="M17" s="4" t="s">
        <v>23</v>
      </c>
      <c r="N17" s="4">
        <v>1</v>
      </c>
      <c r="O17" s="8">
        <f aca="true" t="shared" si="7" ref="O17:O23">-A17*N17*LN(A17*N17)</f>
        <v>0.17317597708442448</v>
      </c>
    </row>
    <row r="18" spans="1:15" ht="15">
      <c r="A18" s="3">
        <f t="shared" si="3"/>
        <v>0.0624375</v>
      </c>
      <c r="B18" s="5">
        <v>-1</v>
      </c>
      <c r="C18" s="5">
        <v>1</v>
      </c>
      <c r="D18" s="5">
        <v>-1</v>
      </c>
      <c r="E18" s="6" t="s">
        <v>8</v>
      </c>
      <c r="F18" s="5">
        <v>-1</v>
      </c>
      <c r="G18" s="5">
        <v>1</v>
      </c>
      <c r="H18" s="5">
        <v>-1</v>
      </c>
      <c r="I18" s="4">
        <f t="shared" si="5"/>
        <v>4</v>
      </c>
      <c r="J18" s="4">
        <v>1</v>
      </c>
      <c r="K18" s="4">
        <f t="shared" si="6"/>
        <v>0.17317597708442448</v>
      </c>
      <c r="L18" s="4">
        <f t="shared" si="4"/>
        <v>4</v>
      </c>
      <c r="M18" s="4" t="s">
        <v>24</v>
      </c>
      <c r="N18" s="4">
        <v>1</v>
      </c>
      <c r="O18" s="8">
        <f t="shared" si="7"/>
        <v>0.17317597708442448</v>
      </c>
    </row>
    <row r="19" spans="1:15" ht="15">
      <c r="A19" s="3">
        <f t="shared" si="3"/>
        <v>0.0624375</v>
      </c>
      <c r="B19" s="5">
        <v>0</v>
      </c>
      <c r="C19" s="5">
        <v>-1</v>
      </c>
      <c r="D19" s="5">
        <v>-1</v>
      </c>
      <c r="E19" s="6" t="s">
        <v>8</v>
      </c>
      <c r="F19" s="5">
        <v>0</v>
      </c>
      <c r="G19" s="5">
        <v>-1</v>
      </c>
      <c r="H19" s="5">
        <v>-1</v>
      </c>
      <c r="I19" s="4">
        <f t="shared" si="5"/>
        <v>6</v>
      </c>
      <c r="J19" s="4">
        <v>1</v>
      </c>
      <c r="K19" s="4">
        <f t="shared" si="6"/>
        <v>0.17317597708442448</v>
      </c>
      <c r="L19" s="4">
        <f t="shared" si="4"/>
        <v>6</v>
      </c>
      <c r="M19" s="4" t="s">
        <v>25</v>
      </c>
      <c r="N19" s="4">
        <v>1</v>
      </c>
      <c r="O19" s="8">
        <f t="shared" si="7"/>
        <v>0.17317597708442448</v>
      </c>
    </row>
    <row r="20" spans="1:15" ht="15">
      <c r="A20" s="3">
        <f t="shared" si="3"/>
        <v>0.0624375</v>
      </c>
      <c r="B20" s="5">
        <v>0</v>
      </c>
      <c r="C20" s="5">
        <v>0</v>
      </c>
      <c r="D20" s="5">
        <v>-1</v>
      </c>
      <c r="E20" s="6" t="s">
        <v>8</v>
      </c>
      <c r="F20" s="5">
        <v>0</v>
      </c>
      <c r="G20" s="5">
        <v>0</v>
      </c>
      <c r="H20" s="5">
        <v>-1</v>
      </c>
      <c r="I20" s="4">
        <f t="shared" si="5"/>
        <v>8</v>
      </c>
      <c r="J20" s="4">
        <v>1</v>
      </c>
      <c r="K20" s="4">
        <f t="shared" si="6"/>
        <v>0.17317597708442448</v>
      </c>
      <c r="L20" s="4">
        <f t="shared" si="4"/>
        <v>8</v>
      </c>
      <c r="M20" s="4" t="s">
        <v>26</v>
      </c>
      <c r="N20" s="4">
        <v>1</v>
      </c>
      <c r="O20" s="8">
        <f t="shared" si="7"/>
        <v>0.17317597708442448</v>
      </c>
    </row>
    <row r="21" spans="1:15" ht="15">
      <c r="A21" s="3">
        <f t="shared" si="3"/>
        <v>0.0624375</v>
      </c>
      <c r="B21" s="5">
        <v>0</v>
      </c>
      <c r="C21" s="5">
        <v>1</v>
      </c>
      <c r="D21" s="5">
        <v>-1</v>
      </c>
      <c r="E21" s="6" t="s">
        <v>8</v>
      </c>
      <c r="F21" s="5">
        <v>0</v>
      </c>
      <c r="G21" s="5">
        <v>1</v>
      </c>
      <c r="H21" s="5">
        <v>-1</v>
      </c>
      <c r="I21" s="4">
        <f t="shared" si="5"/>
        <v>10</v>
      </c>
      <c r="J21" s="4">
        <v>1</v>
      </c>
      <c r="K21" s="4">
        <f t="shared" si="6"/>
        <v>0.17317597708442448</v>
      </c>
      <c r="L21" s="4">
        <f t="shared" si="4"/>
        <v>10</v>
      </c>
      <c r="M21" s="4" t="s">
        <v>27</v>
      </c>
      <c r="N21" s="4">
        <v>1</v>
      </c>
      <c r="O21" s="8">
        <f t="shared" si="7"/>
        <v>0.17317597708442448</v>
      </c>
    </row>
    <row r="22" spans="1:15" ht="15">
      <c r="A22" s="3">
        <f t="shared" si="3"/>
        <v>0.0624375</v>
      </c>
      <c r="B22" s="5">
        <v>1</v>
      </c>
      <c r="C22" s="5">
        <v>-1</v>
      </c>
      <c r="D22" s="5">
        <v>-1</v>
      </c>
      <c r="E22" s="6" t="s">
        <v>8</v>
      </c>
      <c r="F22" s="5">
        <v>1</v>
      </c>
      <c r="G22" s="5">
        <v>-1</v>
      </c>
      <c r="H22" s="5">
        <v>-1</v>
      </c>
      <c r="I22" s="4">
        <f t="shared" si="5"/>
        <v>12</v>
      </c>
      <c r="J22" s="4">
        <v>1</v>
      </c>
      <c r="K22" s="4">
        <f t="shared" si="6"/>
        <v>0.17317597708442448</v>
      </c>
      <c r="L22" s="4">
        <f t="shared" si="4"/>
        <v>12</v>
      </c>
      <c r="M22" s="4" t="s">
        <v>28</v>
      </c>
      <c r="N22" s="4">
        <v>1</v>
      </c>
      <c r="O22" s="8">
        <f t="shared" si="7"/>
        <v>0.17317597708442448</v>
      </c>
    </row>
    <row r="23" spans="1:15" ht="15">
      <c r="A23" s="3">
        <f t="shared" si="3"/>
        <v>0.0624375</v>
      </c>
      <c r="B23" s="5">
        <v>1</v>
      </c>
      <c r="C23" s="5">
        <v>0</v>
      </c>
      <c r="D23" s="5">
        <v>-1</v>
      </c>
      <c r="E23" s="6" t="s">
        <v>8</v>
      </c>
      <c r="F23" s="5">
        <v>1</v>
      </c>
      <c r="G23" s="5">
        <v>0</v>
      </c>
      <c r="H23" s="5">
        <v>-1</v>
      </c>
      <c r="I23" s="4">
        <f t="shared" si="5"/>
        <v>14</v>
      </c>
      <c r="J23" s="4">
        <v>1</v>
      </c>
      <c r="K23" s="4">
        <f t="shared" si="6"/>
        <v>0.17317597708442448</v>
      </c>
      <c r="L23" s="4">
        <f t="shared" si="4"/>
        <v>14</v>
      </c>
      <c r="M23" s="4" t="s">
        <v>29</v>
      </c>
      <c r="N23" s="4">
        <v>1</v>
      </c>
      <c r="O23" s="8">
        <f t="shared" si="7"/>
        <v>0.17317597708442448</v>
      </c>
    </row>
    <row r="24" spans="1:15" ht="15">
      <c r="A24" s="3">
        <f>A14/2</f>
        <v>0.0005</v>
      </c>
      <c r="B24" s="5">
        <v>1</v>
      </c>
      <c r="C24" s="5">
        <v>1</v>
      </c>
      <c r="D24" s="5">
        <v>-1</v>
      </c>
      <c r="E24" s="6" t="s">
        <v>8</v>
      </c>
      <c r="F24" s="5">
        <v>1</v>
      </c>
      <c r="G24" s="5">
        <v>1</v>
      </c>
      <c r="H24" s="5">
        <v>1</v>
      </c>
      <c r="I24" s="4">
        <f t="shared" si="5"/>
        <v>16</v>
      </c>
      <c r="J24" s="4">
        <v>1</v>
      </c>
      <c r="K24" s="4">
        <f t="shared" si="6"/>
        <v>0.003800451229771041</v>
      </c>
      <c r="L24" s="4">
        <f t="shared" si="4"/>
        <v>17</v>
      </c>
      <c r="M24" s="4" t="s">
        <v>22</v>
      </c>
      <c r="N24" s="4">
        <v>2</v>
      </c>
      <c r="O24" s="8">
        <f>-(A24+A33)*LN(A24+A33)</f>
        <v>0.17406077501642997</v>
      </c>
    </row>
    <row r="25" spans="1:15" ht="15">
      <c r="A25" s="3">
        <f>A14/2</f>
        <v>0.0005</v>
      </c>
      <c r="B25" s="5">
        <v>-1</v>
      </c>
      <c r="C25" s="5">
        <v>-1</v>
      </c>
      <c r="D25" s="5">
        <v>1</v>
      </c>
      <c r="E25" s="6" t="s">
        <v>8</v>
      </c>
      <c r="F25" s="5">
        <v>-1</v>
      </c>
      <c r="G25" s="5">
        <v>-1</v>
      </c>
      <c r="H25" s="5">
        <v>-1</v>
      </c>
      <c r="I25" s="4">
        <f t="shared" si="5"/>
        <v>1</v>
      </c>
      <c r="J25" s="4">
        <v>1</v>
      </c>
      <c r="K25" s="4">
        <f t="shared" si="6"/>
        <v>0.003800451229771041</v>
      </c>
      <c r="L25" s="4">
        <f t="shared" si="4"/>
        <v>0</v>
      </c>
      <c r="M25" s="4" t="s">
        <v>21</v>
      </c>
      <c r="N25" s="4">
        <v>2</v>
      </c>
      <c r="O25" s="8">
        <f>-(A25+A16)*LN(A25+A16)</f>
        <v>0.17406077501642997</v>
      </c>
    </row>
    <row r="26" spans="1:15" ht="15">
      <c r="A26" s="3">
        <f aca="true" t="shared" si="8" ref="A26:A33">(1-A$14)/16</f>
        <v>0.0624375</v>
      </c>
      <c r="B26" s="5">
        <v>-1</v>
      </c>
      <c r="C26" s="5">
        <v>0</v>
      </c>
      <c r="D26" s="5">
        <v>1</v>
      </c>
      <c r="E26" s="6" t="s">
        <v>8</v>
      </c>
      <c r="F26" s="5">
        <v>-1</v>
      </c>
      <c r="G26" s="5">
        <v>0</v>
      </c>
      <c r="H26" s="5">
        <v>1</v>
      </c>
      <c r="I26" s="4">
        <f t="shared" si="5"/>
        <v>3</v>
      </c>
      <c r="J26" s="4">
        <v>1</v>
      </c>
      <c r="K26" s="4">
        <f t="shared" si="6"/>
        <v>0.17317597708442448</v>
      </c>
      <c r="L26" s="4">
        <f t="shared" si="4"/>
        <v>3</v>
      </c>
      <c r="M26" s="4" t="s">
        <v>30</v>
      </c>
      <c r="N26" s="4">
        <v>1</v>
      </c>
      <c r="O26" s="8">
        <f aca="true" t="shared" si="9" ref="O26:O32">-A26*N26*LN(A26*N26)</f>
        <v>0.17317597708442448</v>
      </c>
    </row>
    <row r="27" spans="1:15" ht="15">
      <c r="A27" s="3">
        <f t="shared" si="8"/>
        <v>0.0624375</v>
      </c>
      <c r="B27" s="5">
        <v>-1</v>
      </c>
      <c r="C27" s="5">
        <v>1</v>
      </c>
      <c r="D27" s="5">
        <v>1</v>
      </c>
      <c r="E27" s="6" t="s">
        <v>8</v>
      </c>
      <c r="F27" s="5">
        <v>-1</v>
      </c>
      <c r="G27" s="5">
        <v>1</v>
      </c>
      <c r="H27" s="5">
        <v>1</v>
      </c>
      <c r="I27" s="4">
        <f t="shared" si="5"/>
        <v>5</v>
      </c>
      <c r="J27" s="4">
        <v>1</v>
      </c>
      <c r="K27" s="4">
        <f t="shared" si="6"/>
        <v>0.17317597708442448</v>
      </c>
      <c r="L27" s="4">
        <f t="shared" si="4"/>
        <v>5</v>
      </c>
      <c r="M27" s="4" t="s">
        <v>31</v>
      </c>
      <c r="N27" s="4">
        <v>1</v>
      </c>
      <c r="O27" s="8">
        <f t="shared" si="9"/>
        <v>0.17317597708442448</v>
      </c>
    </row>
    <row r="28" spans="1:15" ht="15">
      <c r="A28" s="3">
        <f t="shared" si="8"/>
        <v>0.0624375</v>
      </c>
      <c r="B28" s="5">
        <v>0</v>
      </c>
      <c r="C28" s="5">
        <v>-1</v>
      </c>
      <c r="D28" s="5">
        <v>1</v>
      </c>
      <c r="E28" s="6" t="s">
        <v>8</v>
      </c>
      <c r="F28" s="5">
        <v>0</v>
      </c>
      <c r="G28" s="5">
        <v>-1</v>
      </c>
      <c r="H28" s="5">
        <v>1</v>
      </c>
      <c r="I28" s="4">
        <f t="shared" si="5"/>
        <v>7</v>
      </c>
      <c r="J28" s="4">
        <v>1</v>
      </c>
      <c r="K28" s="4">
        <f t="shared" si="6"/>
        <v>0.17317597708442448</v>
      </c>
      <c r="L28" s="4">
        <f t="shared" si="4"/>
        <v>7</v>
      </c>
      <c r="M28" s="4" t="s">
        <v>32</v>
      </c>
      <c r="N28" s="4">
        <v>1</v>
      </c>
      <c r="O28" s="8">
        <f t="shared" si="9"/>
        <v>0.17317597708442448</v>
      </c>
    </row>
    <row r="29" spans="1:15" ht="15">
      <c r="A29" s="3">
        <f t="shared" si="8"/>
        <v>0.0624375</v>
      </c>
      <c r="B29" s="5">
        <v>0</v>
      </c>
      <c r="C29" s="5">
        <v>0</v>
      </c>
      <c r="D29" s="5">
        <v>1</v>
      </c>
      <c r="E29" s="6" t="s">
        <v>8</v>
      </c>
      <c r="F29" s="5">
        <v>0</v>
      </c>
      <c r="G29" s="5">
        <v>0</v>
      </c>
      <c r="H29" s="5">
        <v>1</v>
      </c>
      <c r="I29" s="4">
        <f t="shared" si="5"/>
        <v>9</v>
      </c>
      <c r="J29" s="4">
        <v>1</v>
      </c>
      <c r="K29" s="4">
        <f t="shared" si="6"/>
        <v>0.17317597708442448</v>
      </c>
      <c r="L29" s="4">
        <f t="shared" si="4"/>
        <v>9</v>
      </c>
      <c r="M29" s="4" t="s">
        <v>33</v>
      </c>
      <c r="N29" s="4">
        <v>1</v>
      </c>
      <c r="O29" s="8">
        <f t="shared" si="9"/>
        <v>0.17317597708442448</v>
      </c>
    </row>
    <row r="30" spans="1:15" ht="15">
      <c r="A30" s="3">
        <f t="shared" si="8"/>
        <v>0.0624375</v>
      </c>
      <c r="B30" s="5">
        <v>0</v>
      </c>
      <c r="C30" s="5">
        <v>1</v>
      </c>
      <c r="D30" s="5">
        <v>1</v>
      </c>
      <c r="E30" s="6" t="s">
        <v>8</v>
      </c>
      <c r="F30" s="5">
        <v>0</v>
      </c>
      <c r="G30" s="5">
        <v>1</v>
      </c>
      <c r="H30" s="5">
        <v>1</v>
      </c>
      <c r="I30" s="4">
        <f t="shared" si="5"/>
        <v>11</v>
      </c>
      <c r="J30" s="4">
        <v>1</v>
      </c>
      <c r="K30" s="4">
        <f t="shared" si="6"/>
        <v>0.17317597708442448</v>
      </c>
      <c r="L30" s="4">
        <f t="shared" si="4"/>
        <v>11</v>
      </c>
      <c r="M30" s="4" t="s">
        <v>27</v>
      </c>
      <c r="N30" s="4">
        <v>1</v>
      </c>
      <c r="O30" s="8">
        <f t="shared" si="9"/>
        <v>0.17317597708442448</v>
      </c>
    </row>
    <row r="31" spans="1:15" ht="15">
      <c r="A31" s="3">
        <f t="shared" si="8"/>
        <v>0.0624375</v>
      </c>
      <c r="B31" s="5">
        <v>1</v>
      </c>
      <c r="C31" s="5">
        <v>-1</v>
      </c>
      <c r="D31" s="5">
        <v>1</v>
      </c>
      <c r="E31" s="6" t="s">
        <v>8</v>
      </c>
      <c r="F31" s="5">
        <v>1</v>
      </c>
      <c r="G31" s="5">
        <v>-1</v>
      </c>
      <c r="H31" s="5">
        <v>1</v>
      </c>
      <c r="I31" s="4">
        <f t="shared" si="5"/>
        <v>13</v>
      </c>
      <c r="J31" s="4">
        <v>1</v>
      </c>
      <c r="K31" s="4">
        <f t="shared" si="6"/>
        <v>0.17317597708442448</v>
      </c>
      <c r="L31" s="4">
        <f t="shared" si="4"/>
        <v>13</v>
      </c>
      <c r="M31" s="4" t="s">
        <v>34</v>
      </c>
      <c r="N31" s="4">
        <v>1</v>
      </c>
      <c r="O31" s="8">
        <f t="shared" si="9"/>
        <v>0.17317597708442448</v>
      </c>
    </row>
    <row r="32" spans="1:15" ht="15">
      <c r="A32" s="3">
        <f t="shared" si="8"/>
        <v>0.0624375</v>
      </c>
      <c r="B32" s="5">
        <v>1</v>
      </c>
      <c r="C32" s="5">
        <v>0</v>
      </c>
      <c r="D32" s="5">
        <v>1</v>
      </c>
      <c r="E32" s="6" t="s">
        <v>8</v>
      </c>
      <c r="F32" s="5">
        <v>1</v>
      </c>
      <c r="G32" s="5">
        <v>0</v>
      </c>
      <c r="H32" s="5">
        <v>1</v>
      </c>
      <c r="I32" s="4">
        <f t="shared" si="5"/>
        <v>15</v>
      </c>
      <c r="J32" s="4">
        <v>1</v>
      </c>
      <c r="K32" s="4">
        <f t="shared" si="6"/>
        <v>0.17317597708442448</v>
      </c>
      <c r="L32" s="4">
        <f t="shared" si="4"/>
        <v>15</v>
      </c>
      <c r="M32" s="4" t="s">
        <v>35</v>
      </c>
      <c r="N32" s="4">
        <v>1</v>
      </c>
      <c r="O32" s="8">
        <f t="shared" si="9"/>
        <v>0.17317597708442448</v>
      </c>
    </row>
    <row r="33" spans="1:15" ht="15">
      <c r="A33" s="3">
        <f t="shared" si="8"/>
        <v>0.0624375</v>
      </c>
      <c r="B33" s="5">
        <v>1</v>
      </c>
      <c r="C33" s="5">
        <v>1</v>
      </c>
      <c r="D33" s="5">
        <v>1</v>
      </c>
      <c r="E33" s="6" t="s">
        <v>8</v>
      </c>
      <c r="F33" s="5">
        <v>1</v>
      </c>
      <c r="G33" s="5">
        <v>1</v>
      </c>
      <c r="H33" s="5">
        <v>1</v>
      </c>
      <c r="I33" s="4">
        <f t="shared" si="5"/>
        <v>17</v>
      </c>
      <c r="J33" s="4">
        <v>1</v>
      </c>
      <c r="K33" s="4">
        <f t="shared" si="6"/>
        <v>0.17317597708442448</v>
      </c>
      <c r="L33" s="4">
        <f t="shared" si="4"/>
        <v>17</v>
      </c>
      <c r="M33" s="4" t="s">
        <v>22</v>
      </c>
      <c r="N33" s="4">
        <v>0</v>
      </c>
      <c r="O33" s="4">
        <v>0</v>
      </c>
    </row>
    <row r="34" spans="1:15" ht="15">
      <c r="A34" s="2"/>
      <c r="B34" s="2"/>
      <c r="C34" s="2"/>
      <c r="D34" s="2"/>
      <c r="E34" s="2"/>
      <c r="F34" s="2"/>
      <c r="G34" s="2"/>
      <c r="H34" s="2"/>
      <c r="I34" s="2"/>
      <c r="J34" s="2" t="s">
        <v>7</v>
      </c>
      <c r="K34" s="4">
        <f>SUM(K16:K33)</f>
        <v>2.7784165358103348</v>
      </c>
      <c r="L34" s="2" t="s">
        <v>14</v>
      </c>
      <c r="M34" s="4" t="s">
        <v>37</v>
      </c>
      <c r="N34" s="4"/>
      <c r="O34" s="4">
        <f>SUM(O16:O33)</f>
        <v>2.7725852292148034</v>
      </c>
    </row>
    <row r="35" spans="1:15" ht="15">
      <c r="A35" s="2"/>
      <c r="B35" s="2"/>
      <c r="C35" s="2"/>
      <c r="D35" s="2"/>
      <c r="E35" s="2"/>
      <c r="F35" s="2"/>
      <c r="G35" s="2"/>
      <c r="H35" s="2"/>
      <c r="I35" s="2"/>
      <c r="J35" s="2"/>
      <c r="K35" s="2"/>
      <c r="L35" s="2"/>
      <c r="M35" s="9" t="s">
        <v>41</v>
      </c>
      <c r="N35" s="9"/>
      <c r="O35" s="9">
        <f>K34-O34</f>
        <v>0.005831306595531327</v>
      </c>
    </row>
    <row r="36" ht="12.75">
      <c r="A36" t="s">
        <v>15</v>
      </c>
    </row>
    <row r="53" spans="1:14" ht="12.75">
      <c r="A53" s="15" t="s">
        <v>16</v>
      </c>
      <c r="B53" s="15"/>
      <c r="C53" s="15"/>
      <c r="D53" s="15"/>
      <c r="E53" s="15"/>
      <c r="F53" s="15"/>
      <c r="G53" s="15"/>
      <c r="H53" s="15"/>
      <c r="I53" s="15"/>
      <c r="J53" s="15"/>
      <c r="K53" s="15"/>
      <c r="L53" s="15"/>
      <c r="M53" s="15"/>
      <c r="N53" s="15"/>
    </row>
    <row r="54" spans="1:14" ht="12.75">
      <c r="A54" s="15"/>
      <c r="B54" s="15"/>
      <c r="C54" s="15"/>
      <c r="D54" s="15"/>
      <c r="E54" s="15"/>
      <c r="F54" s="15"/>
      <c r="G54" s="15"/>
      <c r="H54" s="15"/>
      <c r="I54" s="15"/>
      <c r="J54" s="15"/>
      <c r="K54" s="15"/>
      <c r="L54" s="15"/>
      <c r="M54" s="15"/>
      <c r="N54" s="15"/>
    </row>
    <row r="55" spans="1:14" ht="12.75">
      <c r="A55" s="15"/>
      <c r="B55" s="15"/>
      <c r="C55" s="15"/>
      <c r="D55" s="15"/>
      <c r="E55" s="15"/>
      <c r="F55" s="15"/>
      <c r="G55" s="15"/>
      <c r="H55" s="15"/>
      <c r="I55" s="15"/>
      <c r="J55" s="15"/>
      <c r="K55" s="15"/>
      <c r="L55" s="15"/>
      <c r="M55" s="15"/>
      <c r="N55" s="15"/>
    </row>
    <row r="56" spans="1:14" ht="12.75">
      <c r="A56" s="15"/>
      <c r="B56" s="15"/>
      <c r="C56" s="15"/>
      <c r="D56" s="15"/>
      <c r="E56" s="15"/>
      <c r="F56" s="15"/>
      <c r="G56" s="15"/>
      <c r="H56" s="15"/>
      <c r="I56" s="15"/>
      <c r="J56" s="15"/>
      <c r="K56" s="15"/>
      <c r="L56" s="15"/>
      <c r="M56" s="15"/>
      <c r="N56" s="15"/>
    </row>
    <row r="57" spans="1:14" ht="12.75">
      <c r="A57" s="15"/>
      <c r="B57" s="15"/>
      <c r="C57" s="15"/>
      <c r="D57" s="15"/>
      <c r="E57" s="15"/>
      <c r="F57" s="15"/>
      <c r="G57" s="15"/>
      <c r="H57" s="15"/>
      <c r="I57" s="15"/>
      <c r="J57" s="15"/>
      <c r="K57" s="15"/>
      <c r="L57" s="15"/>
      <c r="M57" s="15"/>
      <c r="N57" s="15"/>
    </row>
    <row r="58" spans="1:14" ht="12.75">
      <c r="A58" s="15"/>
      <c r="B58" s="15"/>
      <c r="C58" s="15"/>
      <c r="D58" s="15"/>
      <c r="E58" s="15"/>
      <c r="F58" s="15"/>
      <c r="G58" s="15"/>
      <c r="H58" s="15"/>
      <c r="I58" s="15"/>
      <c r="J58" s="15"/>
      <c r="K58" s="15"/>
      <c r="L58" s="15"/>
      <c r="M58" s="15"/>
      <c r="N58" s="15"/>
    </row>
    <row r="59" spans="1:14" ht="12.75">
      <c r="A59" s="15"/>
      <c r="B59" s="15"/>
      <c r="C59" s="15"/>
      <c r="D59" s="15"/>
      <c r="E59" s="15"/>
      <c r="F59" s="15"/>
      <c r="G59" s="15"/>
      <c r="H59" s="15"/>
      <c r="I59" s="15"/>
      <c r="J59" s="15"/>
      <c r="K59" s="15"/>
      <c r="L59" s="15"/>
      <c r="M59" s="15"/>
      <c r="N59" s="15"/>
    </row>
    <row r="60" spans="1:14" ht="12.75">
      <c r="A60" s="15"/>
      <c r="B60" s="15"/>
      <c r="C60" s="15"/>
      <c r="D60" s="15"/>
      <c r="E60" s="15"/>
      <c r="F60" s="15"/>
      <c r="G60" s="15"/>
      <c r="H60" s="15"/>
      <c r="I60" s="15"/>
      <c r="J60" s="15"/>
      <c r="K60" s="15"/>
      <c r="L60" s="15"/>
      <c r="M60" s="15"/>
      <c r="N60" s="15"/>
    </row>
    <row r="61" spans="1:14" ht="12.75">
      <c r="A61" s="15"/>
      <c r="B61" s="15"/>
      <c r="C61" s="15"/>
      <c r="D61" s="15"/>
      <c r="E61" s="15"/>
      <c r="F61" s="15"/>
      <c r="G61" s="15"/>
      <c r="H61" s="15"/>
      <c r="I61" s="15"/>
      <c r="J61" s="15"/>
      <c r="K61" s="15"/>
      <c r="L61" s="15"/>
      <c r="M61" s="15"/>
      <c r="N61" s="15"/>
    </row>
    <row r="62" spans="1:14" ht="12.75">
      <c r="A62" s="15"/>
      <c r="B62" s="15"/>
      <c r="C62" s="15"/>
      <c r="D62" s="15"/>
      <c r="E62" s="15"/>
      <c r="F62" s="15"/>
      <c r="G62" s="15"/>
      <c r="H62" s="15"/>
      <c r="I62" s="15"/>
      <c r="J62" s="15"/>
      <c r="K62" s="15"/>
      <c r="L62" s="15"/>
      <c r="M62" s="15"/>
      <c r="N62" s="15"/>
    </row>
  </sheetData>
  <mergeCells count="1">
    <mergeCell ref="A53:N62"/>
  </mergeCells>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Sandia National Laboratories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Sandia National Laboratories</dc:creator>
  <cp:keywords/>
  <dc:description/>
  <cp:lastModifiedBy>Sandia National Laboratories</cp:lastModifiedBy>
  <dcterms:created xsi:type="dcterms:W3CDTF">2015-10-09T20:18:41Z</dcterms:created>
  <dcterms:modified xsi:type="dcterms:W3CDTF">2015-10-12T02:43:25Z</dcterms:modified>
  <cp:category/>
  <cp:version/>
  <cp:contentType/>
  <cp:contentStatus/>
</cp:coreProperties>
</file>